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2231\Desktop\"/>
    </mc:Choice>
  </mc:AlternateContent>
  <bookViews>
    <workbookView xWindow="480" yWindow="90" windowWidth="23250" windowHeight="12330"/>
  </bookViews>
  <sheets>
    <sheet name="Лист1" sheetId="2" r:id="rId1"/>
  </sheets>
  <calcPr calcId="162913"/>
</workbook>
</file>

<file path=xl/calcChain.xml><?xml version="1.0" encoding="utf-8"?>
<calcChain xmlns="http://schemas.openxmlformats.org/spreadsheetml/2006/main">
  <c r="O10" i="2" l="1"/>
  <c r="E10" i="2" l="1"/>
  <c r="F9" i="2"/>
  <c r="N9" i="2" l="1"/>
  <c r="Q9" i="2" s="1"/>
  <c r="R9" i="2" s="1"/>
  <c r="F10" i="2"/>
  <c r="R10" i="2" l="1"/>
  <c r="Q10" i="2"/>
</calcChain>
</file>

<file path=xl/sharedStrings.xml><?xml version="1.0" encoding="utf-8"?>
<sst xmlns="http://schemas.openxmlformats.org/spreadsheetml/2006/main" count="28" uniqueCount="28">
  <si>
    <t>код ИП</t>
  </si>
  <si>
    <t>Модель нового ТС/оборудования</t>
  </si>
  <si>
    <t xml:space="preserve">Дефлятор 2016/2015 </t>
  </si>
  <si>
    <t xml:space="preserve">Дефлятор 2017/2016 </t>
  </si>
  <si>
    <t xml:space="preserve">Дефлятор 2018/2017 </t>
  </si>
  <si>
    <t xml:space="preserve">Дефлятор 2019/2018 </t>
  </si>
  <si>
    <t>Дефлятор 2020/2019</t>
  </si>
  <si>
    <t>Дефлятор 2021/2020</t>
  </si>
  <si>
    <t>Дефлятор 2022/2021</t>
  </si>
  <si>
    <t>Год реализации</t>
  </si>
  <si>
    <t>Стоимость в ценах базового,  года тыс. руб.с НДС</t>
  </si>
  <si>
    <t>Всего, в тыс.руб. без НДС</t>
  </si>
  <si>
    <t>Стоимость  за 1 ед. оборудования в прогнозных ценах, тыс. руб. без НДС</t>
  </si>
  <si>
    <t>Всего, в тыс.руб. с НДС</t>
  </si>
  <si>
    <t>Должность</t>
  </si>
  <si>
    <t>дата составления/подписания</t>
  </si>
  <si>
    <t>Нименование ИП</t>
  </si>
  <si>
    <t>Количество</t>
  </si>
  <si>
    <t>Стоимость в ценах базового,  года тыс. руб.без НДС</t>
  </si>
  <si>
    <t>Итого</t>
  </si>
  <si>
    <t>инженер 1 кат. ОИ Т.Г.Малыгина</t>
  </si>
  <si>
    <t>HVA60</t>
  </si>
  <si>
    <t>G_000-34-1-07.30-0020</t>
  </si>
  <si>
    <t>Источник ценовой информации</t>
  </si>
  <si>
    <t>КП ООО "ТД "Энергоспецкомплект" от 11.05.2015</t>
  </si>
  <si>
    <t>Сметный расчет по ИП G_000-34-1-07.30-0020 Приобретение высоковольтной СНЧ установки (испытание кабелей с изоляцией из сшитого полиэтилена) (1 ед.)</t>
  </si>
  <si>
    <t>Приобретение высоковольтной СНЧ установки (испытание кабелей с изоляцией из сшитого полиэтилена) (1 ед.)</t>
  </si>
  <si>
    <t>Источник ценовой информации:Коммерческое предложение в ценах 2015 года  от ООО "ТД "Энергоспецкомплект" от 11.05.2015
Коммерческое предложение в ценах 2015 года  от ГК "Энергоскан"    от 23.05.2015
Коммерческое предложение в ценах 2015 года  от ООО "Мега-Т"    от 07.05.2015
Стоимость определена по наименьшему предложению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</si>
</sst>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_(* #,##0.00_);_(* \(#,##0.00\);_(* &quot;-&quot;??_);_(@_)"/>
  </numFmts>
  <fonts count="14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u/>
      <sz val="8.4"/>
      <color indexed="12"/>
      <name val="Arial"/>
      <family val="2"/>
      <charset val="204"/>
    </font>
    <font>
      <sz val="10"/>
      <name val="Helv"/>
      <charset val="204"/>
    </font>
    <font>
      <sz val="10"/>
      <color rgb="FFFF0000"/>
      <name val="Arial"/>
      <family val="2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2" fillId="0" borderId="0"/>
    <xf numFmtId="166" fontId="6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9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4">
    <xf numFmtId="0" fontId="0" fillId="0" borderId="0" xfId="0"/>
    <xf numFmtId="16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0" fontId="11" fillId="0" borderId="1" xfId="1" applyFont="1" applyFill="1" applyBorder="1" applyAlignment="1">
      <alignment horizontal="center" vertical="center" wrapText="1"/>
    </xf>
    <xf numFmtId="0" fontId="12" fillId="0" borderId="0" xfId="0" applyFont="1"/>
    <xf numFmtId="14" fontId="0" fillId="0" borderId="0" xfId="0" applyNumberFormat="1" applyFont="1"/>
    <xf numFmtId="2" fontId="5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</cellXfs>
  <cellStyles count="16">
    <cellStyle name="Гиперссылка 2" xfId="4"/>
    <cellStyle name="Обычный" xfId="0" builtinId="0"/>
    <cellStyle name="Обычный 13" xfId="5"/>
    <cellStyle name="Обычный 2" xfId="6"/>
    <cellStyle name="Обычный 3" xfId="7"/>
    <cellStyle name="Обычный 3 2" xfId="8"/>
    <cellStyle name="Обычный 4" xfId="1"/>
    <cellStyle name="Обычный 4 2" xfId="3"/>
    <cellStyle name="Обычный 6" xfId="9"/>
    <cellStyle name="Стиль 1" xfId="10"/>
    <cellStyle name="Финансовый 2" xfId="11"/>
    <cellStyle name="Финансовый 2 2" xfId="12"/>
    <cellStyle name="Финансовый 3" xfId="13"/>
    <cellStyle name="Финансовый 3 2" xfId="14"/>
    <cellStyle name="Финансовый 3 2 2" xfId="2"/>
    <cellStyle name="Финансовый 4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22"/>
  <sheetViews>
    <sheetView tabSelected="1" workbookViewId="0">
      <selection activeCell="P9" sqref="P9"/>
    </sheetView>
  </sheetViews>
  <sheetFormatPr defaultRowHeight="12.75" x14ac:dyDescent="0.2"/>
  <cols>
    <col min="1" max="1" width="10.7109375" customWidth="1"/>
    <col min="2" max="3" width="21.85546875" customWidth="1"/>
    <col min="4" max="4" width="42.85546875" customWidth="1"/>
    <col min="5" max="5" width="13.140625" customWidth="1"/>
    <col min="6" max="7" width="12" customWidth="1"/>
    <col min="8" max="8" width="10.28515625" customWidth="1"/>
    <col min="9" max="9" width="11.140625" customWidth="1"/>
    <col min="10" max="10" width="9.85546875" customWidth="1"/>
    <col min="11" max="11" width="11.42578125" customWidth="1"/>
    <col min="12" max="12" width="10.42578125" customWidth="1"/>
    <col min="13" max="13" width="12.42578125" customWidth="1"/>
    <col min="14" max="14" width="15.42578125" customWidth="1"/>
    <col min="15" max="16" width="12.5703125" customWidth="1"/>
    <col min="17" max="17" width="15.28515625" customWidth="1"/>
    <col min="18" max="18" width="13.7109375" customWidth="1"/>
  </cols>
  <sheetData>
    <row r="2" spans="1:23" ht="15.75" x14ac:dyDescent="0.25">
      <c r="G2" s="8" t="s">
        <v>25</v>
      </c>
    </row>
    <row r="3" spans="1:23" ht="15" customHeight="1" x14ac:dyDescent="0.2">
      <c r="G3" s="5"/>
    </row>
    <row r="4" spans="1:23" ht="70.5" customHeight="1" x14ac:dyDescent="0.2">
      <c r="A4" s="13" t="s">
        <v>27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pans="1:23" ht="15" customHeight="1" x14ac:dyDescent="0.2">
      <c r="G5" s="5"/>
    </row>
    <row r="7" spans="1:23" ht="60" x14ac:dyDescent="0.2">
      <c r="A7" s="4" t="s">
        <v>9</v>
      </c>
      <c r="B7" s="4" t="s">
        <v>0</v>
      </c>
      <c r="C7" s="4" t="s">
        <v>16</v>
      </c>
      <c r="D7" s="4" t="s">
        <v>1</v>
      </c>
      <c r="E7" s="4" t="s">
        <v>10</v>
      </c>
      <c r="F7" s="4" t="s">
        <v>18</v>
      </c>
      <c r="G7" s="4" t="s">
        <v>2</v>
      </c>
      <c r="H7" s="4" t="s">
        <v>3</v>
      </c>
      <c r="I7" s="4" t="s">
        <v>4</v>
      </c>
      <c r="J7" s="4" t="s">
        <v>5</v>
      </c>
      <c r="K7" s="4" t="s">
        <v>6</v>
      </c>
      <c r="L7" s="4" t="s">
        <v>7</v>
      </c>
      <c r="M7" s="4" t="s">
        <v>8</v>
      </c>
      <c r="N7" s="4" t="s">
        <v>12</v>
      </c>
      <c r="O7" s="4" t="s">
        <v>17</v>
      </c>
      <c r="P7" s="4" t="s">
        <v>23</v>
      </c>
      <c r="Q7" s="4" t="s">
        <v>11</v>
      </c>
      <c r="R7" s="7" t="s">
        <v>13</v>
      </c>
    </row>
    <row r="8" spans="1:23" x14ac:dyDescent="0.2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/>
      <c r="Q8" s="4">
        <v>16</v>
      </c>
      <c r="R8" s="4">
        <v>17</v>
      </c>
    </row>
    <row r="9" spans="1:23" ht="72" x14ac:dyDescent="0.2">
      <c r="A9" s="2">
        <v>2022</v>
      </c>
      <c r="B9" s="2" t="s">
        <v>22</v>
      </c>
      <c r="C9" s="2" t="s">
        <v>26</v>
      </c>
      <c r="D9" s="2" t="s">
        <v>21</v>
      </c>
      <c r="E9" s="10">
        <v>2924.152</v>
      </c>
      <c r="F9" s="10">
        <f>E9/1.18</f>
        <v>2478.0949152542375</v>
      </c>
      <c r="G9" s="2">
        <v>1.06</v>
      </c>
      <c r="H9" s="2">
        <v>1.05</v>
      </c>
      <c r="I9" s="2">
        <v>1.0449999999999999</v>
      </c>
      <c r="J9" s="2">
        <v>1.042</v>
      </c>
      <c r="K9" s="10">
        <v>1.0401161862235677</v>
      </c>
      <c r="L9" s="2">
        <v>1</v>
      </c>
      <c r="M9" s="2">
        <v>1</v>
      </c>
      <c r="N9" s="10">
        <f>F9*H9*I9*J9*K9*L9*G9</f>
        <v>3123.7693921544001</v>
      </c>
      <c r="O9" s="2">
        <v>1</v>
      </c>
      <c r="P9" s="2" t="s">
        <v>24</v>
      </c>
      <c r="Q9" s="10">
        <f>N9*O9</f>
        <v>3123.7693921544001</v>
      </c>
      <c r="R9" s="10">
        <f>Q9*1.2</f>
        <v>3748.52327058528</v>
      </c>
    </row>
    <row r="10" spans="1:23" ht="19.5" customHeight="1" x14ac:dyDescent="0.2">
      <c r="A10" s="3" t="s">
        <v>19</v>
      </c>
      <c r="B10" s="1"/>
      <c r="C10" s="1"/>
      <c r="D10" s="2"/>
      <c r="E10" s="11">
        <f>SUM(E9:E9)</f>
        <v>2924.152</v>
      </c>
      <c r="F10" s="11">
        <f>SUM(F9:F9)</f>
        <v>2478.0949152542375</v>
      </c>
      <c r="G10" s="12"/>
      <c r="H10" s="3"/>
      <c r="I10" s="3"/>
      <c r="J10" s="3"/>
      <c r="K10" s="3"/>
      <c r="L10" s="3"/>
      <c r="M10" s="3"/>
      <c r="N10" s="11"/>
      <c r="O10" s="12">
        <f>SUM(O9:O9)</f>
        <v>1</v>
      </c>
      <c r="P10" s="12"/>
      <c r="Q10" s="11">
        <f>SUM(Q9:Q9)</f>
        <v>3123.7693921544001</v>
      </c>
      <c r="R10" s="11">
        <f>SUM(R9:R9)</f>
        <v>3748.52327058528</v>
      </c>
    </row>
    <row r="12" spans="1:23" x14ac:dyDescent="0.2">
      <c r="D12" s="6"/>
      <c r="E12" s="6"/>
      <c r="F12" s="6"/>
      <c r="G12" s="6"/>
      <c r="H12" s="6"/>
    </row>
    <row r="13" spans="1:23" x14ac:dyDescent="0.2">
      <c r="D13" s="6" t="s">
        <v>14</v>
      </c>
      <c r="E13" s="6"/>
      <c r="F13" s="6" t="s">
        <v>20</v>
      </c>
      <c r="G13" s="6"/>
      <c r="H13" s="6"/>
    </row>
    <row r="14" spans="1:23" x14ac:dyDescent="0.2">
      <c r="D14" s="6" t="s">
        <v>15</v>
      </c>
      <c r="E14" s="6"/>
      <c r="F14" s="9">
        <v>42762</v>
      </c>
      <c r="G14" s="6"/>
      <c r="H14" s="6"/>
    </row>
    <row r="15" spans="1:23" x14ac:dyDescent="0.2">
      <c r="D15" s="6"/>
      <c r="E15" s="6"/>
      <c r="F15" s="6"/>
      <c r="G15" s="6"/>
      <c r="H15" s="6"/>
    </row>
    <row r="16" spans="1:23" x14ac:dyDescent="0.2">
      <c r="D16" s="6"/>
      <c r="E16" s="6"/>
      <c r="F16" s="6"/>
      <c r="G16" s="6"/>
      <c r="H16" s="6"/>
    </row>
    <row r="17" spans="4:8" x14ac:dyDescent="0.2">
      <c r="D17" s="6"/>
      <c r="E17" s="6"/>
      <c r="F17" s="6"/>
      <c r="G17" s="6"/>
      <c r="H17" s="6"/>
    </row>
    <row r="18" spans="4:8" x14ac:dyDescent="0.2">
      <c r="D18" s="6"/>
      <c r="E18" s="6"/>
      <c r="F18" s="6"/>
      <c r="G18" s="6"/>
      <c r="H18" s="6"/>
    </row>
    <row r="19" spans="4:8" x14ac:dyDescent="0.2">
      <c r="D19" s="6"/>
      <c r="E19" s="6"/>
      <c r="F19" s="6"/>
      <c r="G19" s="6"/>
      <c r="H19" s="6"/>
    </row>
    <row r="20" spans="4:8" x14ac:dyDescent="0.2">
      <c r="D20" s="6"/>
      <c r="E20" s="6"/>
      <c r="F20" s="6"/>
      <c r="G20" s="6"/>
      <c r="H20" s="6"/>
    </row>
    <row r="21" spans="4:8" x14ac:dyDescent="0.2">
      <c r="D21" s="6"/>
      <c r="E21" s="6"/>
      <c r="F21" s="6"/>
      <c r="G21" s="6"/>
      <c r="H21" s="6"/>
    </row>
    <row r="22" spans="4:8" x14ac:dyDescent="0.2">
      <c r="D22" s="6"/>
      <c r="E22" s="6"/>
      <c r="F22" s="6"/>
      <c r="G22" s="6"/>
      <c r="H22" s="6"/>
    </row>
  </sheetData>
  <mergeCells count="1">
    <mergeCell ref="A4:W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komi0570</dc:creator>
  <cp:lastModifiedBy>Манойлова Мария Сергеевна</cp:lastModifiedBy>
  <cp:lastPrinted>2018-11-08T05:12:58Z</cp:lastPrinted>
  <dcterms:created xsi:type="dcterms:W3CDTF">2016-09-22T13:10:44Z</dcterms:created>
  <dcterms:modified xsi:type="dcterms:W3CDTF">2019-07-05T07:39:21Z</dcterms:modified>
</cp:coreProperties>
</file>